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т3!$A$1:$P$14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4" i="3" l="1"/>
  <c r="C11" i="3"/>
  <c r="C12" i="4" l="1"/>
  <c r="B12" i="4"/>
  <c r="I8" i="4" l="1"/>
  <c r="E12" i="4" s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I12" i="4" l="1"/>
  <c r="I14" i="4" l="1"/>
  <c r="C5" i="3" s="1"/>
  <c r="C6" i="3" s="1"/>
  <c r="C7" i="3" s="1"/>
  <c r="E14" i="3" l="1"/>
  <c r="E15" i="3" l="1"/>
</calcChain>
</file>

<file path=xl/sharedStrings.xml><?xml version="1.0" encoding="utf-8"?>
<sst xmlns="http://schemas.openxmlformats.org/spreadsheetml/2006/main" count="623" uniqueCount="134">
  <si>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</si>
  <si>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</si>
  <si>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</si>
  <si>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</si>
  <si>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</si>
  <si>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</si>
  <si>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</si>
  <si>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</si>
  <si>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</si>
  <si>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</si>
  <si>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</si>
  <si>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</si>
  <si>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</si>
  <si>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</si>
  <si>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</si>
  <si>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</si>
  <si>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</si>
  <si>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</si>
  <si>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</si>
  <si>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</si>
  <si>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</si>
  <si>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</si>
  <si>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</si>
  <si>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</si>
  <si>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</si>
  <si>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</si>
  <si>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</si>
  <si>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</si>
  <si>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</si>
  <si>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</si>
  <si>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</si>
  <si>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</si>
  <si>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</si>
  <si>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</si>
  <si>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</si>
  <si>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</si>
  <si>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</si>
  <si>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</si>
  <si>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</si>
  <si>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</si>
  <si>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</si>
  <si>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</si>
  <si>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</si>
  <si>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</si>
  <si>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</si>
  <si>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</si>
  <si>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</si>
  <si>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</si>
  <si>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</si>
  <si>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</si>
  <si>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</si>
  <si>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</si>
  <si>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</si>
  <si>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</si>
  <si>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</si>
  <si>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</si>
  <si>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</si>
  <si>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</si>
  <si>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</si>
  <si>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</si>
  <si>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</si>
  <si>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</si>
  <si>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</si>
  <si>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</si>
  <si>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</si>
  <si>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</si>
  <si>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</si>
  <si>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</si>
  <si>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</si>
  <si>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</si>
  <si>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</si>
  <si>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</si>
  <si>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</si>
  <si>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</si>
  <si>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</si>
  <si>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</si>
  <si>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</si>
  <si>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</si>
  <si>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</si>
  <si>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</si>
  <si>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</si>
  <si>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</si>
  <si>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</si>
  <si>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</si>
  <si>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</si>
  <si>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</si>
  <si>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</si>
  <si>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</si>
  <si>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</si>
  <si>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</si>
  <si>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</si>
  <si>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</si>
  <si>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</si>
  <si>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</si>
  <si>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</si>
  <si>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</si>
  <si>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</si>
  <si>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</si>
  <si>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</si>
  <si>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</si>
  <si>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</si>
  <si>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</si>
  <si>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</si>
  <si>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</si>
  <si>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</si>
  <si>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</si>
  <si>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</si>
  <si>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</si>
  <si>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</si>
  <si>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</si>
  <si>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</si>
  <si>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</si>
  <si>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</si>
  <si>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</si>
  <si>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</si>
  <si>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</si>
  <si>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</si>
  <si>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</si>
  <si>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</si>
  <si>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</si>
  <si>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</si>
  <si>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</si>
  <si>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</si>
  <si>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</si>
  <si>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</si>
  <si>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</si>
  <si>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</si>
  <si>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</si>
  <si>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В3-03-1</t>
  </si>
  <si>
    <t>млн.руб.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</si>
  <si>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L_1.1.11.2023</t>
    </r>
  </si>
  <si>
    <t>П6-07</t>
  </si>
  <si>
    <t>от 6 до 10,9</t>
  </si>
  <si>
    <t xml:space="preserve">Реконструкция ТП-522. Замена 8 низковольтных панелей в РУ-0,4кВ.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</si>
</sst>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3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1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6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1" fontId="5" fillId="0" borderId="0" xfId="4" applyNumberFormat="1" applyFont="1" applyFill="1" applyAlignment="1">
      <alignment horizontal="center" vertical="center" wrapText="1"/>
    </xf>
    <xf numFmtId="187" fontId="5" fillId="58" borderId="18" xfId="208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E22" sqref="E22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70" t="s">
        <v>67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72" t="s">
        <v>48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73" t="s">
        <v>68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79" t="s">
        <v>69</v>
      </c>
      <c r="B9" s="179"/>
      <c r="C9" s="180" t="s">
        <v>133</v>
      </c>
      <c r="D9" s="181"/>
      <c r="E9" s="181"/>
      <c r="F9" s="181"/>
      <c r="G9" s="181"/>
      <c r="H9" s="181"/>
      <c r="I9" s="182"/>
      <c r="J9" s="136"/>
      <c r="K9" s="136"/>
      <c r="L9" s="136"/>
      <c r="M9" s="136"/>
      <c r="N9" s="136"/>
      <c r="O9" s="136"/>
      <c r="P9" s="13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74" t="s">
        <v>130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76" t="s">
        <v>49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67" t="s">
        <v>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78" t="s">
        <v>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78" t="s">
        <v>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67" t="s">
        <v>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83" t="s">
        <v>123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7" ht="15" customHeight="1" x14ac:dyDescent="0.3">
      <c r="A17" s="185" t="s">
        <v>8</v>
      </c>
      <c r="B17" s="186" t="s">
        <v>9</v>
      </c>
      <c r="C17" s="187" t="s">
        <v>10</v>
      </c>
      <c r="D17" s="187"/>
      <c r="E17" s="187"/>
      <c r="F17" s="187"/>
      <c r="G17" s="187"/>
      <c r="H17" s="187"/>
      <c r="I17" s="187"/>
      <c r="J17" s="187" t="s">
        <v>11</v>
      </c>
      <c r="K17" s="187"/>
      <c r="L17" s="187"/>
      <c r="M17" s="187"/>
      <c r="N17" s="187"/>
      <c r="O17" s="187"/>
      <c r="P17" s="187"/>
      <c r="Q17" s="22"/>
    </row>
    <row r="18" spans="1:17" ht="41.25" customHeight="1" x14ac:dyDescent="0.3">
      <c r="A18" s="185"/>
      <c r="B18" s="186"/>
      <c r="C18" s="188" t="s">
        <v>12</v>
      </c>
      <c r="D18" s="189"/>
      <c r="E18" s="189"/>
      <c r="F18" s="189"/>
      <c r="G18" s="189"/>
      <c r="H18" s="189"/>
      <c r="I18" s="190"/>
      <c r="J18" s="188" t="s">
        <v>12</v>
      </c>
      <c r="K18" s="189"/>
      <c r="L18" s="189"/>
      <c r="M18" s="189"/>
      <c r="N18" s="189"/>
      <c r="O18" s="189"/>
      <c r="P18" s="190"/>
      <c r="Q18" s="22"/>
    </row>
    <row r="19" spans="1:17" ht="33.75" customHeight="1" x14ac:dyDescent="0.3">
      <c r="A19" s="185"/>
      <c r="B19" s="186"/>
      <c r="C19" s="186" t="s">
        <v>13</v>
      </c>
      <c r="D19" s="186"/>
      <c r="E19" s="186"/>
      <c r="F19" s="186"/>
      <c r="G19" s="186" t="s">
        <v>14</v>
      </c>
      <c r="H19" s="186"/>
      <c r="I19" s="186"/>
      <c r="J19" s="186" t="s">
        <v>13</v>
      </c>
      <c r="K19" s="186"/>
      <c r="L19" s="186"/>
      <c r="M19" s="186"/>
      <c r="N19" s="186" t="s">
        <v>14</v>
      </c>
      <c r="O19" s="186"/>
      <c r="P19" s="186"/>
    </row>
    <row r="20" spans="1:17" s="26" customFormat="1" ht="62.4" x14ac:dyDescent="0.3">
      <c r="A20" s="185"/>
      <c r="B20" s="186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94"/>
      <c r="B23" s="194"/>
      <c r="C23" s="194"/>
      <c r="D23" s="194"/>
      <c r="E23" s="194"/>
      <c r="F23" s="194"/>
      <c r="G23" s="194"/>
      <c r="H23" s="28"/>
      <c r="I23" s="29"/>
    </row>
    <row r="24" spans="1:17" s="30" customFormat="1" x14ac:dyDescent="0.3">
      <c r="A24" s="194"/>
      <c r="B24" s="194"/>
      <c r="C24" s="194"/>
      <c r="D24" s="194"/>
      <c r="E24" s="194"/>
      <c r="F24" s="194"/>
      <c r="G24" s="194"/>
      <c r="H24" s="28"/>
      <c r="I24" s="29"/>
      <c r="O24" s="31"/>
      <c r="P24" s="32"/>
    </row>
    <row r="25" spans="1:17" s="30" customFormat="1" x14ac:dyDescent="0.3">
      <c r="A25" s="194"/>
      <c r="B25" s="194"/>
      <c r="C25" s="194"/>
      <c r="D25" s="194"/>
      <c r="E25" s="194"/>
      <c r="F25" s="194"/>
      <c r="G25" s="194"/>
      <c r="H25" s="6"/>
      <c r="I25" s="29"/>
      <c r="O25" s="33"/>
      <c r="P25" s="32"/>
    </row>
    <row r="26" spans="1:17" s="30" customFormat="1" ht="18.75" customHeight="1" x14ac:dyDescent="0.3">
      <c r="A26" s="195"/>
      <c r="B26" s="195"/>
      <c r="C26" s="195"/>
      <c r="D26" s="195"/>
      <c r="E26" s="195"/>
      <c r="F26" s="195"/>
      <c r="G26" s="195"/>
      <c r="H26" s="28"/>
      <c r="I26" s="29"/>
      <c r="O26" s="31"/>
      <c r="P26" s="32"/>
    </row>
    <row r="27" spans="1:17" s="30" customFormat="1" x14ac:dyDescent="0.3">
      <c r="A27" s="191"/>
      <c r="B27" s="196"/>
      <c r="C27" s="196"/>
      <c r="D27" s="196"/>
      <c r="E27" s="196"/>
      <c r="F27" s="196"/>
      <c r="G27" s="196"/>
      <c r="H27" s="28"/>
      <c r="I27" s="29"/>
    </row>
    <row r="28" spans="1:17" x14ac:dyDescent="0.3">
      <c r="A28" s="191"/>
      <c r="B28" s="192"/>
      <c r="C28" s="192"/>
      <c r="D28" s="192"/>
      <c r="E28" s="192"/>
      <c r="F28" s="192"/>
      <c r="G28" s="192"/>
    </row>
    <row r="29" spans="1:17" x14ac:dyDescent="0.3">
      <c r="A29" s="193"/>
      <c r="B29" s="193"/>
      <c r="C29" s="193"/>
      <c r="D29" s="193"/>
      <c r="E29" s="193"/>
      <c r="F29" s="193"/>
      <c r="G29" s="193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28:G28"/>
    <mergeCell ref="A29:G29"/>
    <mergeCell ref="N19:P19"/>
    <mergeCell ref="A23:G23"/>
    <mergeCell ref="A24:G24"/>
    <mergeCell ref="A25:G25"/>
    <mergeCell ref="A26:G26"/>
    <mergeCell ref="A27:G27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83" t="s">
        <v>125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s="19" customFormat="1" x14ac:dyDescent="0.3">
      <c r="A3" s="204" t="s">
        <v>8</v>
      </c>
      <c r="B3" s="199" t="s">
        <v>9</v>
      </c>
      <c r="C3" s="205" t="s">
        <v>10</v>
      </c>
      <c r="D3" s="205"/>
      <c r="E3" s="205"/>
      <c r="F3" s="205"/>
      <c r="G3" s="205"/>
      <c r="H3" s="205"/>
      <c r="I3" s="205"/>
      <c r="J3" s="205" t="s">
        <v>11</v>
      </c>
      <c r="K3" s="205"/>
      <c r="L3" s="205"/>
      <c r="M3" s="205"/>
      <c r="N3" s="205"/>
      <c r="O3" s="205"/>
      <c r="P3" s="205"/>
    </row>
    <row r="4" spans="1:16" s="19" customFormat="1" ht="47.25" customHeight="1" x14ac:dyDescent="0.3">
      <c r="A4" s="204"/>
      <c r="B4" s="199"/>
      <c r="C4" s="199" t="s">
        <v>12</v>
      </c>
      <c r="D4" s="199"/>
      <c r="E4" s="199"/>
      <c r="F4" s="199"/>
      <c r="G4" s="199"/>
      <c r="H4" s="199"/>
      <c r="I4" s="199"/>
      <c r="J4" s="199" t="s">
        <v>12</v>
      </c>
      <c r="K4" s="199"/>
      <c r="L4" s="199"/>
      <c r="M4" s="199"/>
      <c r="N4" s="199"/>
      <c r="O4" s="199"/>
      <c r="P4" s="199"/>
    </row>
    <row r="5" spans="1:16" ht="33.75" customHeight="1" x14ac:dyDescent="0.3">
      <c r="A5" s="204"/>
      <c r="B5" s="199"/>
      <c r="C5" s="199" t="s">
        <v>13</v>
      </c>
      <c r="D5" s="199"/>
      <c r="E5" s="199"/>
      <c r="F5" s="199"/>
      <c r="G5" s="199" t="s">
        <v>14</v>
      </c>
      <c r="H5" s="200"/>
      <c r="I5" s="200"/>
      <c r="J5" s="199" t="s">
        <v>13</v>
      </c>
      <c r="K5" s="199"/>
      <c r="L5" s="199"/>
      <c r="M5" s="199"/>
      <c r="N5" s="199" t="s">
        <v>14</v>
      </c>
      <c r="O5" s="200"/>
      <c r="P5" s="200"/>
    </row>
    <row r="6" spans="1:16" s="26" customFormat="1" ht="62.4" x14ac:dyDescent="0.3">
      <c r="A6" s="204"/>
      <c r="B6" s="199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1"/>
      <c r="B10" s="201"/>
      <c r="C10" s="201"/>
      <c r="D10" s="201"/>
      <c r="E10" s="201"/>
      <c r="F10" s="201"/>
      <c r="G10" s="201"/>
      <c r="H10" s="28"/>
      <c r="I10" s="29"/>
    </row>
    <row r="11" spans="1:16" s="30" customFormat="1" ht="41.25" customHeight="1" x14ac:dyDescent="0.3">
      <c r="A11" s="201"/>
      <c r="B11" s="201"/>
      <c r="C11" s="201"/>
      <c r="D11" s="201"/>
      <c r="E11" s="201"/>
      <c r="F11" s="201"/>
      <c r="G11" s="201"/>
      <c r="H11" s="28"/>
      <c r="I11" s="29"/>
    </row>
    <row r="12" spans="1:16" s="30" customFormat="1" ht="38.25" customHeight="1" x14ac:dyDescent="0.3">
      <c r="A12" s="201"/>
      <c r="B12" s="201"/>
      <c r="C12" s="201"/>
      <c r="D12" s="201"/>
      <c r="E12" s="201"/>
      <c r="F12" s="201"/>
      <c r="G12" s="201"/>
      <c r="H12" s="107"/>
      <c r="I12" s="29"/>
    </row>
    <row r="13" spans="1:16" s="30" customFormat="1" ht="18.75" customHeight="1" x14ac:dyDescent="0.3">
      <c r="A13" s="202"/>
      <c r="B13" s="202"/>
      <c r="C13" s="202"/>
      <c r="D13" s="202"/>
      <c r="E13" s="202"/>
      <c r="F13" s="202"/>
      <c r="G13" s="202"/>
      <c r="H13" s="28"/>
      <c r="I13" s="29"/>
    </row>
    <row r="14" spans="1:16" s="30" customFormat="1" ht="217.5" customHeight="1" x14ac:dyDescent="0.3">
      <c r="A14" s="197"/>
      <c r="B14" s="203"/>
      <c r="C14" s="203"/>
      <c r="D14" s="203"/>
      <c r="E14" s="203"/>
      <c r="F14" s="203"/>
      <c r="G14" s="203"/>
      <c r="H14" s="28"/>
      <c r="I14" s="29"/>
    </row>
    <row r="15" spans="1:16" ht="53.25" customHeight="1" x14ac:dyDescent="0.3">
      <c r="A15" s="197"/>
      <c r="B15" s="198"/>
      <c r="C15" s="198"/>
      <c r="D15" s="198"/>
      <c r="E15" s="198"/>
      <c r="F15" s="198"/>
      <c r="G15" s="198"/>
    </row>
    <row r="16" spans="1:16" x14ac:dyDescent="0.3">
      <c r="A16" s="193"/>
      <c r="B16" s="193"/>
      <c r="C16" s="193"/>
      <c r="D16" s="193"/>
      <c r="E16" s="193"/>
      <c r="F16" s="193"/>
      <c r="G16" s="193"/>
    </row>
    <row r="17" spans="2:2" x14ac:dyDescent="0.3">
      <c r="B17" s="107"/>
    </row>
    <row r="21" spans="2:2" x14ac:dyDescent="0.3">
      <c r="B21" s="107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15:G15"/>
    <mergeCell ref="A16:G16"/>
    <mergeCell ref="N5:P5"/>
    <mergeCell ref="A10:G10"/>
    <mergeCell ref="A11:G11"/>
    <mergeCell ref="A12:G12"/>
    <mergeCell ref="A13:G13"/>
    <mergeCell ref="A14:G14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2" zoomScale="80" zoomScaleNormal="80" zoomScaleSheetLayoutView="7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E12" sqref="E12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14" t="s">
        <v>126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5.75" customHeight="1" x14ac:dyDescent="0.3">
      <c r="A3" s="216" t="s">
        <v>8</v>
      </c>
      <c r="B3" s="209" t="s">
        <v>9</v>
      </c>
      <c r="C3" s="217" t="s">
        <v>10</v>
      </c>
      <c r="D3" s="217"/>
      <c r="E3" s="217"/>
      <c r="F3" s="217"/>
      <c r="G3" s="217"/>
      <c r="H3" s="217"/>
      <c r="I3" s="217"/>
      <c r="J3" s="217" t="s">
        <v>11</v>
      </c>
      <c r="K3" s="217"/>
      <c r="L3" s="217"/>
      <c r="M3" s="217"/>
      <c r="N3" s="217"/>
      <c r="O3" s="217"/>
      <c r="P3" s="217"/>
    </row>
    <row r="4" spans="1:16" ht="45" customHeight="1" x14ac:dyDescent="0.3">
      <c r="A4" s="216"/>
      <c r="B4" s="209"/>
      <c r="C4" s="218" t="s">
        <v>12</v>
      </c>
      <c r="D4" s="219"/>
      <c r="E4" s="219"/>
      <c r="F4" s="219"/>
      <c r="G4" s="219"/>
      <c r="H4" s="219"/>
      <c r="I4" s="220"/>
      <c r="J4" s="221" t="s">
        <v>64</v>
      </c>
      <c r="K4" s="219"/>
      <c r="L4" s="219"/>
      <c r="M4" s="219"/>
      <c r="N4" s="219"/>
      <c r="O4" s="219"/>
      <c r="P4" s="220"/>
    </row>
    <row r="5" spans="1:16" ht="33.75" customHeight="1" x14ac:dyDescent="0.3">
      <c r="A5" s="216"/>
      <c r="B5" s="209"/>
      <c r="C5" s="209" t="s">
        <v>13</v>
      </c>
      <c r="D5" s="209"/>
      <c r="E5" s="209"/>
      <c r="F5" s="209"/>
      <c r="G5" s="209" t="s">
        <v>14</v>
      </c>
      <c r="H5" s="210"/>
      <c r="I5" s="210"/>
      <c r="J5" s="209" t="s">
        <v>13</v>
      </c>
      <c r="K5" s="209"/>
      <c r="L5" s="209"/>
      <c r="M5" s="209"/>
      <c r="N5" s="209" t="s">
        <v>14</v>
      </c>
      <c r="O5" s="210"/>
      <c r="P5" s="210"/>
    </row>
    <row r="6" spans="1:16" s="71" customFormat="1" ht="62.4" x14ac:dyDescent="0.3">
      <c r="A6" s="216"/>
      <c r="B6" s="209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7">
        <v>1</v>
      </c>
      <c r="B8" s="129" t="s">
        <v>76</v>
      </c>
      <c r="C8" s="138">
        <v>10</v>
      </c>
      <c r="D8" s="138" t="s">
        <v>23</v>
      </c>
      <c r="E8" s="138">
        <v>8</v>
      </c>
      <c r="F8" s="140" t="s">
        <v>127</v>
      </c>
      <c r="G8" s="140" t="s">
        <v>128</v>
      </c>
      <c r="H8" s="138">
        <v>1366.05</v>
      </c>
      <c r="I8" s="121">
        <f>E8*H8</f>
        <v>10928.4</v>
      </c>
      <c r="J8" s="138" t="s">
        <v>23</v>
      </c>
      <c r="K8" s="138" t="s">
        <v>23</v>
      </c>
      <c r="L8" s="138" t="s">
        <v>23</v>
      </c>
      <c r="M8" s="138" t="s">
        <v>23</v>
      </c>
      <c r="N8" s="138" t="s">
        <v>23</v>
      </c>
      <c r="O8" s="138" t="s">
        <v>23</v>
      </c>
      <c r="P8" s="138" t="s">
        <v>23</v>
      </c>
    </row>
    <row r="9" spans="1:16" s="87" customFormat="1" ht="33" customHeight="1" x14ac:dyDescent="0.3">
      <c r="A9" s="137">
        <v>2</v>
      </c>
      <c r="B9" s="129" t="s">
        <v>56</v>
      </c>
      <c r="C9" s="138" t="s">
        <v>23</v>
      </c>
      <c r="D9" s="138" t="s">
        <v>23</v>
      </c>
      <c r="E9" s="138" t="s">
        <v>23</v>
      </c>
      <c r="F9" s="138" t="s">
        <v>23</v>
      </c>
      <c r="G9" s="138" t="s">
        <v>23</v>
      </c>
      <c r="H9" s="138" t="s">
        <v>23</v>
      </c>
      <c r="I9" s="138" t="s">
        <v>23</v>
      </c>
      <c r="J9" s="138" t="s">
        <v>23</v>
      </c>
      <c r="K9" s="138" t="s">
        <v>23</v>
      </c>
      <c r="L9" s="138" t="s">
        <v>23</v>
      </c>
      <c r="M9" s="138" t="s">
        <v>23</v>
      </c>
      <c r="N9" s="138" t="s">
        <v>23</v>
      </c>
      <c r="O9" s="138" t="s">
        <v>23</v>
      </c>
      <c r="P9" s="138" t="s">
        <v>23</v>
      </c>
    </row>
    <row r="10" spans="1:16" s="87" customFormat="1" ht="33.75" customHeight="1" x14ac:dyDescent="0.3">
      <c r="A10" s="128" t="s">
        <v>47</v>
      </c>
      <c r="B10" s="129" t="s">
        <v>77</v>
      </c>
      <c r="C10" s="138" t="s">
        <v>23</v>
      </c>
      <c r="D10" s="138" t="s">
        <v>23</v>
      </c>
      <c r="E10" s="138" t="s">
        <v>23</v>
      </c>
      <c r="F10" s="138" t="s">
        <v>23</v>
      </c>
      <c r="G10" s="138" t="s">
        <v>23</v>
      </c>
      <c r="H10" s="138" t="s">
        <v>23</v>
      </c>
      <c r="I10" s="138" t="s">
        <v>23</v>
      </c>
      <c r="J10" s="140" t="s">
        <v>23</v>
      </c>
      <c r="K10" s="138" t="s">
        <v>23</v>
      </c>
      <c r="L10" s="138" t="s">
        <v>23</v>
      </c>
      <c r="M10" s="138" t="s">
        <v>23</v>
      </c>
      <c r="N10" s="138" t="s">
        <v>23</v>
      </c>
      <c r="O10" s="138" t="s">
        <v>23</v>
      </c>
      <c r="P10" s="138" t="s">
        <v>23</v>
      </c>
    </row>
    <row r="11" spans="1:16" s="87" customFormat="1" ht="50.25" customHeight="1" x14ac:dyDescent="0.3">
      <c r="A11" s="128" t="s">
        <v>29</v>
      </c>
      <c r="B11" s="129" t="s">
        <v>63</v>
      </c>
      <c r="C11" s="138" t="s">
        <v>23</v>
      </c>
      <c r="D11" s="138" t="s">
        <v>23</v>
      </c>
      <c r="E11" s="138" t="s">
        <v>23</v>
      </c>
      <c r="F11" s="138" t="s">
        <v>23</v>
      </c>
      <c r="G11" s="138" t="s">
        <v>23</v>
      </c>
      <c r="H11" s="138" t="s">
        <v>23</v>
      </c>
      <c r="I11" s="138" t="s">
        <v>23</v>
      </c>
      <c r="J11" s="138" t="s">
        <v>23</v>
      </c>
      <c r="K11" s="138" t="s">
        <v>23</v>
      </c>
      <c r="L11" s="138" t="s">
        <v>23</v>
      </c>
      <c r="M11" s="138" t="s">
        <v>23</v>
      </c>
      <c r="N11" s="138" t="s">
        <v>23</v>
      </c>
      <c r="O11" s="138" t="s">
        <v>23</v>
      </c>
      <c r="P11" s="130" t="s">
        <v>23</v>
      </c>
    </row>
    <row r="12" spans="1:16" s="87" customFormat="1" ht="68.25" customHeight="1" x14ac:dyDescent="0.3">
      <c r="A12" s="127" t="s">
        <v>62</v>
      </c>
      <c r="B12" s="141" t="str">
        <f>B8</f>
        <v>Трансформаторные подстанции (ТП) 10(6) кВ</v>
      </c>
      <c r="C12" s="121">
        <f>C8</f>
        <v>10</v>
      </c>
      <c r="D12" s="122" t="s">
        <v>132</v>
      </c>
      <c r="E12" s="166">
        <f>I8/1000</f>
        <v>10.9284</v>
      </c>
      <c r="F12" s="122" t="s">
        <v>129</v>
      </c>
      <c r="G12" s="131" t="s">
        <v>131</v>
      </c>
      <c r="H12" s="121">
        <v>500</v>
      </c>
      <c r="I12" s="121">
        <f>H12</f>
        <v>500</v>
      </c>
      <c r="J12" s="122" t="s">
        <v>23</v>
      </c>
      <c r="K12" s="122" t="s">
        <v>23</v>
      </c>
      <c r="L12" s="122" t="s">
        <v>23</v>
      </c>
      <c r="M12" s="122" t="s">
        <v>23</v>
      </c>
      <c r="N12" s="122" t="s">
        <v>23</v>
      </c>
      <c r="O12" s="122" t="s">
        <v>23</v>
      </c>
      <c r="P12" s="122" t="s">
        <v>23</v>
      </c>
    </row>
    <row r="13" spans="1:16" s="87" customFormat="1" ht="68.25" customHeight="1" x14ac:dyDescent="0.3">
      <c r="A13" s="128" t="s">
        <v>31</v>
      </c>
      <c r="B13" s="142" t="s">
        <v>78</v>
      </c>
      <c r="C13" s="138" t="s">
        <v>23</v>
      </c>
      <c r="D13" s="138" t="s">
        <v>23</v>
      </c>
      <c r="E13" s="138" t="s">
        <v>23</v>
      </c>
      <c r="F13" s="138" t="s">
        <v>23</v>
      </c>
      <c r="G13" s="138" t="s">
        <v>23</v>
      </c>
      <c r="H13" s="138" t="s">
        <v>23</v>
      </c>
      <c r="I13" s="138" t="s">
        <v>23</v>
      </c>
      <c r="J13" s="138" t="s">
        <v>23</v>
      </c>
      <c r="K13" s="138" t="s">
        <v>23</v>
      </c>
      <c r="L13" s="138" t="s">
        <v>23</v>
      </c>
      <c r="M13" s="138" t="s">
        <v>23</v>
      </c>
      <c r="N13" s="138" t="s">
        <v>23</v>
      </c>
      <c r="O13" s="138" t="s">
        <v>23</v>
      </c>
      <c r="P13" s="130" t="s">
        <v>23</v>
      </c>
    </row>
    <row r="14" spans="1:16" s="123" customFormat="1" ht="55.5" customHeight="1" x14ac:dyDescent="0.3">
      <c r="A14" s="137"/>
      <c r="B14" s="129" t="s">
        <v>51</v>
      </c>
      <c r="C14" s="138" t="s">
        <v>23</v>
      </c>
      <c r="D14" s="138" t="s">
        <v>23</v>
      </c>
      <c r="E14" s="138" t="s">
        <v>23</v>
      </c>
      <c r="F14" s="138" t="s">
        <v>23</v>
      </c>
      <c r="G14" s="138" t="s">
        <v>23</v>
      </c>
      <c r="H14" s="138" t="s">
        <v>23</v>
      </c>
      <c r="I14" s="143">
        <f>SUM(I8,I10,I11,I12)</f>
        <v>11428.4</v>
      </c>
      <c r="J14" s="138" t="s">
        <v>23</v>
      </c>
      <c r="K14" s="138" t="s">
        <v>23</v>
      </c>
      <c r="L14" s="138" t="s">
        <v>23</v>
      </c>
      <c r="M14" s="138" t="s">
        <v>23</v>
      </c>
      <c r="N14" s="138" t="s">
        <v>23</v>
      </c>
      <c r="O14" s="138" t="s">
        <v>23</v>
      </c>
      <c r="P14" s="139" t="s">
        <v>23</v>
      </c>
    </row>
    <row r="15" spans="1:16" ht="15.75" customHeight="1" x14ac:dyDescent="0.3">
      <c r="A15" s="74"/>
      <c r="B15" s="75"/>
      <c r="C15" s="76"/>
      <c r="D15" s="77"/>
      <c r="E15" s="77"/>
      <c r="F15" s="77"/>
      <c r="G15" s="78"/>
      <c r="H15" s="78"/>
      <c r="I15" s="79"/>
      <c r="J15" s="80"/>
      <c r="K15" s="80"/>
    </row>
    <row r="16" spans="1:16" s="81" customFormat="1" ht="18.75" customHeight="1" x14ac:dyDescent="0.3">
      <c r="A16" s="211"/>
      <c r="B16" s="211"/>
      <c r="C16" s="211"/>
      <c r="D16" s="211"/>
      <c r="E16" s="211"/>
      <c r="F16" s="211"/>
      <c r="G16" s="211"/>
      <c r="H16" s="78"/>
      <c r="I16" s="79"/>
    </row>
    <row r="17" spans="1:9" s="81" customFormat="1" ht="41.25" customHeight="1" x14ac:dyDescent="0.3">
      <c r="A17" s="211"/>
      <c r="B17" s="211"/>
      <c r="C17" s="211"/>
      <c r="D17" s="211"/>
      <c r="E17" s="211"/>
      <c r="F17" s="211"/>
      <c r="G17" s="211"/>
      <c r="H17" s="78"/>
      <c r="I17" s="79"/>
    </row>
    <row r="18" spans="1:9" s="81" customFormat="1" ht="38.25" customHeight="1" x14ac:dyDescent="0.3">
      <c r="A18" s="211"/>
      <c r="B18" s="211"/>
      <c r="C18" s="211"/>
      <c r="D18" s="211"/>
      <c r="E18" s="211"/>
      <c r="F18" s="211"/>
      <c r="G18" s="211"/>
      <c r="H18" s="82"/>
      <c r="I18" s="79"/>
    </row>
    <row r="19" spans="1:9" s="81" customFormat="1" ht="18.75" customHeight="1" x14ac:dyDescent="0.3">
      <c r="A19" s="212"/>
      <c r="B19" s="212"/>
      <c r="C19" s="212"/>
      <c r="D19" s="212"/>
      <c r="E19" s="212"/>
      <c r="F19" s="212"/>
      <c r="G19" s="212"/>
      <c r="H19" s="78"/>
      <c r="I19" s="79"/>
    </row>
    <row r="20" spans="1:9" s="81" customFormat="1" ht="217.5" customHeight="1" x14ac:dyDescent="0.3">
      <c r="A20" s="206"/>
      <c r="B20" s="213"/>
      <c r="C20" s="213"/>
      <c r="D20" s="213"/>
      <c r="E20" s="213"/>
      <c r="F20" s="213"/>
      <c r="G20" s="213"/>
      <c r="H20" s="78"/>
      <c r="I20" s="79"/>
    </row>
    <row r="21" spans="1:9" ht="53.25" customHeight="1" x14ac:dyDescent="0.3">
      <c r="A21" s="206"/>
      <c r="B21" s="207"/>
      <c r="C21" s="207"/>
      <c r="D21" s="207"/>
      <c r="E21" s="207"/>
      <c r="F21" s="207"/>
      <c r="G21" s="207"/>
    </row>
    <row r="22" spans="1:9" x14ac:dyDescent="0.3">
      <c r="A22" s="208"/>
      <c r="B22" s="208"/>
      <c r="C22" s="208"/>
      <c r="D22" s="208"/>
      <c r="E22" s="208"/>
      <c r="F22" s="208"/>
      <c r="G22" s="208"/>
    </row>
    <row r="23" spans="1:9" x14ac:dyDescent="0.3">
      <c r="B23" s="82"/>
    </row>
    <row r="27" spans="1:9" x14ac:dyDescent="0.3">
      <c r="B27" s="82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21:G21"/>
    <mergeCell ref="A22:G22"/>
    <mergeCell ref="N5:P5"/>
    <mergeCell ref="A16:G16"/>
    <mergeCell ref="A17:G17"/>
    <mergeCell ref="A18:G18"/>
    <mergeCell ref="A19:G19"/>
    <mergeCell ref="A20:G20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83" t="s">
        <v>124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.75" customHeight="1" x14ac:dyDescent="0.3">
      <c r="A2" s="204" t="s">
        <v>8</v>
      </c>
      <c r="B2" s="199" t="s">
        <v>9</v>
      </c>
      <c r="C2" s="205" t="s">
        <v>10</v>
      </c>
      <c r="D2" s="205"/>
      <c r="E2" s="205"/>
      <c r="F2" s="205"/>
      <c r="G2" s="205"/>
      <c r="H2" s="205"/>
      <c r="I2" s="205"/>
      <c r="J2" s="205" t="s">
        <v>11</v>
      </c>
      <c r="K2" s="205"/>
      <c r="L2" s="205"/>
      <c r="M2" s="205"/>
      <c r="N2" s="205"/>
      <c r="O2" s="205"/>
      <c r="P2" s="205"/>
    </row>
    <row r="3" spans="1:16" ht="41.25" customHeight="1" x14ac:dyDescent="0.3">
      <c r="A3" s="204"/>
      <c r="B3" s="199"/>
      <c r="C3" s="222" t="s">
        <v>12</v>
      </c>
      <c r="D3" s="223"/>
      <c r="E3" s="223"/>
      <c r="F3" s="223"/>
      <c r="G3" s="223"/>
      <c r="H3" s="223"/>
      <c r="I3" s="224"/>
      <c r="J3" s="222" t="s">
        <v>12</v>
      </c>
      <c r="K3" s="223"/>
      <c r="L3" s="223"/>
      <c r="M3" s="223"/>
      <c r="N3" s="223"/>
      <c r="O3" s="223"/>
      <c r="P3" s="224"/>
    </row>
    <row r="4" spans="1:16" ht="33.75" customHeight="1" x14ac:dyDescent="0.3">
      <c r="A4" s="204"/>
      <c r="B4" s="199"/>
      <c r="C4" s="199" t="s">
        <v>13</v>
      </c>
      <c r="D4" s="199"/>
      <c r="E4" s="199"/>
      <c r="F4" s="199"/>
      <c r="G4" s="199" t="s">
        <v>14</v>
      </c>
      <c r="H4" s="200"/>
      <c r="I4" s="200"/>
      <c r="J4" s="199" t="s">
        <v>13</v>
      </c>
      <c r="K4" s="199"/>
      <c r="L4" s="199"/>
      <c r="M4" s="199"/>
      <c r="N4" s="199" t="s">
        <v>14</v>
      </c>
      <c r="O4" s="200"/>
      <c r="P4" s="200"/>
    </row>
    <row r="5" spans="1:16" s="26" customFormat="1" ht="62.4" x14ac:dyDescent="0.3">
      <c r="A5" s="204"/>
      <c r="B5" s="199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1"/>
      <c r="B9" s="201"/>
      <c r="C9" s="201"/>
      <c r="D9" s="201"/>
      <c r="E9" s="201"/>
      <c r="F9" s="201"/>
      <c r="G9" s="201"/>
      <c r="H9" s="28"/>
      <c r="I9" s="29"/>
    </row>
    <row r="10" spans="1:16" s="30" customFormat="1" ht="41.25" customHeight="1" x14ac:dyDescent="0.3">
      <c r="A10" s="201"/>
      <c r="B10" s="201"/>
      <c r="C10" s="201"/>
      <c r="D10" s="201"/>
      <c r="E10" s="201"/>
      <c r="F10" s="201"/>
      <c r="G10" s="201"/>
      <c r="H10" s="28"/>
      <c r="I10" s="29"/>
    </row>
    <row r="11" spans="1:16" s="30" customFormat="1" ht="38.25" customHeight="1" x14ac:dyDescent="0.3">
      <c r="A11" s="201"/>
      <c r="B11" s="201"/>
      <c r="C11" s="201"/>
      <c r="D11" s="201"/>
      <c r="E11" s="201"/>
      <c r="F11" s="201"/>
      <c r="G11" s="201"/>
      <c r="H11" s="107"/>
      <c r="I11" s="29"/>
    </row>
    <row r="12" spans="1:16" s="30" customFormat="1" ht="18.75" customHeight="1" x14ac:dyDescent="0.3">
      <c r="A12" s="202"/>
      <c r="B12" s="202"/>
      <c r="C12" s="202"/>
      <c r="D12" s="202"/>
      <c r="E12" s="202"/>
      <c r="F12" s="202"/>
      <c r="G12" s="202"/>
      <c r="H12" s="28"/>
      <c r="I12" s="29"/>
    </row>
    <row r="13" spans="1:16" s="30" customFormat="1" ht="42" customHeight="1" x14ac:dyDescent="0.3">
      <c r="A13" s="197"/>
      <c r="B13" s="203"/>
      <c r="C13" s="203"/>
      <c r="D13" s="203"/>
      <c r="E13" s="203"/>
      <c r="F13" s="203"/>
      <c r="G13" s="203"/>
      <c r="H13" s="28"/>
      <c r="I13" s="29"/>
    </row>
    <row r="14" spans="1:16" ht="53.25" customHeight="1" x14ac:dyDescent="0.3">
      <c r="A14" s="197"/>
      <c r="B14" s="198"/>
      <c r="C14" s="198"/>
      <c r="D14" s="198"/>
      <c r="E14" s="198"/>
      <c r="F14" s="198"/>
      <c r="G14" s="198"/>
    </row>
    <row r="15" spans="1:16" x14ac:dyDescent="0.3">
      <c r="A15" s="193"/>
      <c r="B15" s="193"/>
      <c r="C15" s="193"/>
      <c r="D15" s="193"/>
      <c r="E15" s="193"/>
      <c r="F15" s="193"/>
      <c r="G15" s="193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  <mergeCell ref="A14:G14"/>
    <mergeCell ref="A15:G15"/>
    <mergeCell ref="N4:P4"/>
    <mergeCell ref="A9:G9"/>
    <mergeCell ref="A10:G10"/>
    <mergeCell ref="A11:G11"/>
    <mergeCell ref="A12:G12"/>
    <mergeCell ref="A13:G13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4" customWidth="1"/>
    <col min="8" max="8" width="16.69921875" style="144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6"/>
      <c r="E1" s="146"/>
      <c r="F1" s="146"/>
      <c r="G1" s="145"/>
      <c r="H1" s="145"/>
      <c r="I1" s="40"/>
      <c r="J1" s="41"/>
      <c r="K1" s="41"/>
    </row>
    <row r="2" spans="1:18" ht="15.75" customHeight="1" x14ac:dyDescent="0.3">
      <c r="A2" s="226" t="s">
        <v>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8" ht="15.75" customHeight="1" x14ac:dyDescent="0.3">
      <c r="A3" s="228" t="s">
        <v>8</v>
      </c>
      <c r="B3" s="229" t="s">
        <v>9</v>
      </c>
      <c r="C3" s="230" t="s">
        <v>10</v>
      </c>
      <c r="D3" s="230"/>
      <c r="E3" s="230"/>
      <c r="F3" s="230"/>
      <c r="G3" s="230"/>
      <c r="H3" s="230"/>
      <c r="I3" s="230"/>
      <c r="J3" s="230" t="s">
        <v>11</v>
      </c>
      <c r="K3" s="230"/>
      <c r="L3" s="230"/>
      <c r="M3" s="230"/>
      <c r="N3" s="230"/>
      <c r="O3" s="230"/>
      <c r="P3" s="230"/>
    </row>
    <row r="4" spans="1:18" ht="90.75" customHeight="1" x14ac:dyDescent="0.3">
      <c r="A4" s="228"/>
      <c r="B4" s="229"/>
      <c r="C4" s="229" t="s">
        <v>24</v>
      </c>
      <c r="D4" s="229"/>
      <c r="E4" s="229"/>
      <c r="F4" s="229"/>
      <c r="G4" s="229"/>
      <c r="H4" s="229"/>
      <c r="I4" s="229"/>
      <c r="J4" s="231" t="s">
        <v>70</v>
      </c>
      <c r="K4" s="232"/>
      <c r="L4" s="232"/>
      <c r="M4" s="232"/>
      <c r="N4" s="232"/>
      <c r="O4" s="232"/>
      <c r="P4" s="233"/>
    </row>
    <row r="5" spans="1:18" ht="33.75" customHeight="1" x14ac:dyDescent="0.3">
      <c r="A5" s="228"/>
      <c r="B5" s="229"/>
      <c r="C5" s="229" t="s">
        <v>13</v>
      </c>
      <c r="D5" s="229"/>
      <c r="E5" s="229"/>
      <c r="F5" s="229"/>
      <c r="G5" s="229" t="s">
        <v>14</v>
      </c>
      <c r="H5" s="229"/>
      <c r="I5" s="229"/>
      <c r="J5" s="229" t="s">
        <v>13</v>
      </c>
      <c r="K5" s="229"/>
      <c r="L5" s="229"/>
      <c r="M5" s="229"/>
      <c r="N5" s="229" t="s">
        <v>14</v>
      </c>
      <c r="O5" s="229"/>
      <c r="P5" s="229"/>
    </row>
    <row r="6" spans="1:18" s="43" customFormat="1" ht="62.4" x14ac:dyDescent="0.3">
      <c r="A6" s="228"/>
      <c r="B6" s="229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8" t="s">
        <v>52</v>
      </c>
      <c r="B8" s="149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5">
        <f>SUM(E9:E22)</f>
        <v>2.4900000000000002</v>
      </c>
    </row>
    <row r="9" spans="1:18" s="45" customFormat="1" ht="38.4" customHeight="1" x14ac:dyDescent="0.3">
      <c r="A9" s="148" t="s">
        <v>44</v>
      </c>
      <c r="B9" s="150" t="s">
        <v>80</v>
      </c>
      <c r="C9" s="118">
        <v>0.4</v>
      </c>
      <c r="D9" s="151" t="s">
        <v>81</v>
      </c>
      <c r="E9" s="152">
        <v>0.255</v>
      </c>
      <c r="F9" s="153" t="s">
        <v>118</v>
      </c>
      <c r="G9" s="153" t="s">
        <v>121</v>
      </c>
      <c r="H9" s="119">
        <v>989</v>
      </c>
      <c r="I9" s="154">
        <f t="shared" ref="I9:I17" si="0">H9*E9</f>
        <v>252.19499999999999</v>
      </c>
      <c r="J9" s="153" t="s">
        <v>23</v>
      </c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53" t="s">
        <v>23</v>
      </c>
      <c r="R9" s="165"/>
    </row>
    <row r="10" spans="1:18" s="45" customFormat="1" ht="38.4" customHeight="1" x14ac:dyDescent="0.3">
      <c r="A10" s="148" t="s">
        <v>82</v>
      </c>
      <c r="B10" s="150" t="s">
        <v>83</v>
      </c>
      <c r="C10" s="118">
        <v>0.4</v>
      </c>
      <c r="D10" s="151" t="s">
        <v>81</v>
      </c>
      <c r="E10" s="152">
        <v>0.255</v>
      </c>
      <c r="F10" s="153" t="s">
        <v>118</v>
      </c>
      <c r="G10" s="153" t="s">
        <v>121</v>
      </c>
      <c r="H10" s="119">
        <v>989</v>
      </c>
      <c r="I10" s="154">
        <f t="shared" si="0"/>
        <v>252.19499999999999</v>
      </c>
      <c r="J10" s="153" t="s">
        <v>23</v>
      </c>
      <c r="K10" s="153" t="s">
        <v>23</v>
      </c>
      <c r="L10" s="153" t="s">
        <v>23</v>
      </c>
      <c r="M10" s="153" t="s">
        <v>23</v>
      </c>
      <c r="N10" s="153" t="s">
        <v>23</v>
      </c>
      <c r="O10" s="153" t="s">
        <v>23</v>
      </c>
      <c r="P10" s="153" t="s">
        <v>23</v>
      </c>
      <c r="R10" s="165"/>
    </row>
    <row r="11" spans="1:18" s="45" customFormat="1" ht="38.4" customHeight="1" x14ac:dyDescent="0.3">
      <c r="A11" s="148" t="s">
        <v>84</v>
      </c>
      <c r="B11" s="150" t="s">
        <v>85</v>
      </c>
      <c r="C11" s="118">
        <v>0.4</v>
      </c>
      <c r="D11" s="151" t="s">
        <v>81</v>
      </c>
      <c r="E11" s="152">
        <v>0.3</v>
      </c>
      <c r="F11" s="153" t="s">
        <v>118</v>
      </c>
      <c r="G11" s="153" t="s">
        <v>121</v>
      </c>
      <c r="H11" s="119">
        <v>989</v>
      </c>
      <c r="I11" s="154">
        <f t="shared" si="0"/>
        <v>296.7</v>
      </c>
      <c r="J11" s="153" t="s">
        <v>23</v>
      </c>
      <c r="K11" s="153" t="s">
        <v>23</v>
      </c>
      <c r="L11" s="153" t="s">
        <v>23</v>
      </c>
      <c r="M11" s="153" t="s">
        <v>23</v>
      </c>
      <c r="N11" s="153" t="s">
        <v>23</v>
      </c>
      <c r="O11" s="153" t="s">
        <v>23</v>
      </c>
      <c r="P11" s="153" t="s">
        <v>23</v>
      </c>
      <c r="R11" s="165"/>
    </row>
    <row r="12" spans="1:18" s="45" customFormat="1" ht="38.4" customHeight="1" x14ac:dyDescent="0.3">
      <c r="A12" s="148" t="s">
        <v>86</v>
      </c>
      <c r="B12" s="150" t="s">
        <v>87</v>
      </c>
      <c r="C12" s="118">
        <v>0.4</v>
      </c>
      <c r="D12" s="151" t="s">
        <v>81</v>
      </c>
      <c r="E12" s="152">
        <v>0.20499999999999999</v>
      </c>
      <c r="F12" s="153" t="s">
        <v>118</v>
      </c>
      <c r="G12" s="153" t="s">
        <v>121</v>
      </c>
      <c r="H12" s="119">
        <v>989</v>
      </c>
      <c r="I12" s="154">
        <f t="shared" si="0"/>
        <v>202.74499999999998</v>
      </c>
      <c r="J12" s="153" t="s">
        <v>23</v>
      </c>
      <c r="K12" s="153" t="s">
        <v>23</v>
      </c>
      <c r="L12" s="153" t="s">
        <v>23</v>
      </c>
      <c r="M12" s="153" t="s">
        <v>23</v>
      </c>
      <c r="N12" s="153" t="s">
        <v>23</v>
      </c>
      <c r="O12" s="153" t="s">
        <v>23</v>
      </c>
      <c r="P12" s="153" t="s">
        <v>23</v>
      </c>
      <c r="R12" s="165"/>
    </row>
    <row r="13" spans="1:18" s="45" customFormat="1" ht="38.4" customHeight="1" x14ac:dyDescent="0.3">
      <c r="A13" s="148" t="s">
        <v>88</v>
      </c>
      <c r="B13" s="150" t="s">
        <v>89</v>
      </c>
      <c r="C13" s="118">
        <v>0.4</v>
      </c>
      <c r="D13" s="151" t="s">
        <v>81</v>
      </c>
      <c r="E13" s="152">
        <v>0.20499999999999999</v>
      </c>
      <c r="F13" s="153" t="s">
        <v>118</v>
      </c>
      <c r="G13" s="153" t="s">
        <v>121</v>
      </c>
      <c r="H13" s="119">
        <v>989</v>
      </c>
      <c r="I13" s="154">
        <f t="shared" si="0"/>
        <v>202.74499999999998</v>
      </c>
      <c r="J13" s="153" t="s">
        <v>23</v>
      </c>
      <c r="K13" s="153" t="s">
        <v>23</v>
      </c>
      <c r="L13" s="153" t="s">
        <v>23</v>
      </c>
      <c r="M13" s="153" t="s">
        <v>23</v>
      </c>
      <c r="N13" s="153" t="s">
        <v>23</v>
      </c>
      <c r="O13" s="153" t="s">
        <v>23</v>
      </c>
      <c r="P13" s="153" t="s">
        <v>23</v>
      </c>
      <c r="R13" s="165"/>
    </row>
    <row r="14" spans="1:18" s="45" customFormat="1" ht="38.4" customHeight="1" x14ac:dyDescent="0.3">
      <c r="A14" s="155" t="s">
        <v>90</v>
      </c>
      <c r="B14" s="150" t="s">
        <v>91</v>
      </c>
      <c r="C14" s="118">
        <v>0.4</v>
      </c>
      <c r="D14" s="151" t="s">
        <v>81</v>
      </c>
      <c r="E14" s="152">
        <v>0.2</v>
      </c>
      <c r="F14" s="153" t="s">
        <v>118</v>
      </c>
      <c r="G14" s="153" t="s">
        <v>121</v>
      </c>
      <c r="H14" s="119">
        <v>989</v>
      </c>
      <c r="I14" s="154">
        <f t="shared" si="0"/>
        <v>197.8</v>
      </c>
      <c r="J14" s="153" t="s">
        <v>23</v>
      </c>
      <c r="K14" s="153" t="s">
        <v>23</v>
      </c>
      <c r="L14" s="153" t="s">
        <v>23</v>
      </c>
      <c r="M14" s="153" t="s">
        <v>23</v>
      </c>
      <c r="N14" s="153" t="s">
        <v>23</v>
      </c>
      <c r="O14" s="153" t="s">
        <v>23</v>
      </c>
      <c r="P14" s="153" t="s">
        <v>23</v>
      </c>
      <c r="R14" s="165"/>
    </row>
    <row r="15" spans="1:18" s="45" customFormat="1" ht="38.4" customHeight="1" x14ac:dyDescent="0.3">
      <c r="A15" s="155" t="s">
        <v>92</v>
      </c>
      <c r="B15" s="150" t="s">
        <v>93</v>
      </c>
      <c r="C15" s="118">
        <v>0.4</v>
      </c>
      <c r="D15" s="151" t="s">
        <v>81</v>
      </c>
      <c r="E15" s="152">
        <v>0.2</v>
      </c>
      <c r="F15" s="153" t="s">
        <v>118</v>
      </c>
      <c r="G15" s="153" t="s">
        <v>121</v>
      </c>
      <c r="H15" s="119">
        <v>989</v>
      </c>
      <c r="I15" s="154">
        <f t="shared" si="0"/>
        <v>197.8</v>
      </c>
      <c r="J15" s="153" t="s">
        <v>23</v>
      </c>
      <c r="K15" s="153" t="s">
        <v>23</v>
      </c>
      <c r="L15" s="153" t="s">
        <v>23</v>
      </c>
      <c r="M15" s="153" t="s">
        <v>23</v>
      </c>
      <c r="N15" s="153" t="s">
        <v>23</v>
      </c>
      <c r="O15" s="153" t="s">
        <v>23</v>
      </c>
      <c r="P15" s="153" t="s">
        <v>23</v>
      </c>
      <c r="R15" s="165"/>
    </row>
    <row r="16" spans="1:18" s="45" customFormat="1" ht="38.4" customHeight="1" x14ac:dyDescent="0.3">
      <c r="A16" s="155" t="s">
        <v>94</v>
      </c>
      <c r="B16" s="150" t="s">
        <v>95</v>
      </c>
      <c r="C16" s="118">
        <v>0.4</v>
      </c>
      <c r="D16" s="151" t="s">
        <v>81</v>
      </c>
      <c r="E16" s="152">
        <v>0.2</v>
      </c>
      <c r="F16" s="153" t="s">
        <v>118</v>
      </c>
      <c r="G16" s="153" t="s">
        <v>121</v>
      </c>
      <c r="H16" s="119">
        <v>989</v>
      </c>
      <c r="I16" s="154">
        <f t="shared" si="0"/>
        <v>197.8</v>
      </c>
      <c r="J16" s="153" t="s">
        <v>23</v>
      </c>
      <c r="K16" s="153" t="s">
        <v>23</v>
      </c>
      <c r="L16" s="153" t="s">
        <v>23</v>
      </c>
      <c r="M16" s="153" t="s">
        <v>23</v>
      </c>
      <c r="N16" s="153" t="s">
        <v>23</v>
      </c>
      <c r="O16" s="153" t="s">
        <v>23</v>
      </c>
      <c r="P16" s="153" t="s">
        <v>23</v>
      </c>
      <c r="R16" s="165"/>
    </row>
    <row r="17" spans="1:18" s="45" customFormat="1" ht="38.4" customHeight="1" x14ac:dyDescent="0.3">
      <c r="A17" s="155" t="s">
        <v>96</v>
      </c>
      <c r="B17" s="150" t="s">
        <v>97</v>
      </c>
      <c r="C17" s="118">
        <v>0.4</v>
      </c>
      <c r="D17" s="151" t="s">
        <v>98</v>
      </c>
      <c r="E17" s="152">
        <v>0.255</v>
      </c>
      <c r="F17" s="153" t="s">
        <v>118</v>
      </c>
      <c r="G17" s="153" t="s">
        <v>122</v>
      </c>
      <c r="H17" s="119">
        <v>430</v>
      </c>
      <c r="I17" s="154">
        <f t="shared" si="0"/>
        <v>109.65</v>
      </c>
      <c r="J17" s="153" t="s">
        <v>23</v>
      </c>
      <c r="K17" s="153" t="s">
        <v>23</v>
      </c>
      <c r="L17" s="153" t="s">
        <v>23</v>
      </c>
      <c r="M17" s="153" t="s">
        <v>23</v>
      </c>
      <c r="N17" s="153" t="s">
        <v>23</v>
      </c>
      <c r="O17" s="153" t="s">
        <v>23</v>
      </c>
      <c r="P17" s="153" t="s">
        <v>23</v>
      </c>
      <c r="R17" s="165"/>
    </row>
    <row r="18" spans="1:18" s="124" customFormat="1" ht="99.75" customHeight="1" x14ac:dyDescent="0.3">
      <c r="A18" s="155" t="s">
        <v>99</v>
      </c>
      <c r="B18" s="150" t="s">
        <v>100</v>
      </c>
      <c r="C18" s="118">
        <v>0.4</v>
      </c>
      <c r="D18" s="151" t="s">
        <v>98</v>
      </c>
      <c r="E18" s="152">
        <v>0.255</v>
      </c>
      <c r="F18" s="153" t="s">
        <v>118</v>
      </c>
      <c r="G18" s="153" t="s">
        <v>122</v>
      </c>
      <c r="H18" s="119">
        <v>430</v>
      </c>
      <c r="I18" s="154">
        <f>H18*E18</f>
        <v>109.65</v>
      </c>
      <c r="J18" s="153" t="s">
        <v>23</v>
      </c>
      <c r="K18" s="153" t="s">
        <v>23</v>
      </c>
      <c r="L18" s="153" t="s">
        <v>23</v>
      </c>
      <c r="M18" s="153" t="s">
        <v>23</v>
      </c>
      <c r="N18" s="153" t="s">
        <v>23</v>
      </c>
      <c r="O18" s="153" t="s">
        <v>23</v>
      </c>
      <c r="P18" s="153" t="s">
        <v>23</v>
      </c>
      <c r="R18" s="165"/>
    </row>
    <row r="19" spans="1:18" s="124" customFormat="1" ht="99.75" customHeight="1" x14ac:dyDescent="0.3">
      <c r="A19" s="155" t="s">
        <v>101</v>
      </c>
      <c r="B19" s="150" t="s">
        <v>102</v>
      </c>
      <c r="C19" s="118">
        <v>0.4</v>
      </c>
      <c r="D19" s="151" t="s">
        <v>81</v>
      </c>
      <c r="E19" s="152">
        <v>0.04</v>
      </c>
      <c r="F19" s="153" t="s">
        <v>118</v>
      </c>
      <c r="G19" s="153" t="s">
        <v>121</v>
      </c>
      <c r="H19" s="119">
        <v>989</v>
      </c>
      <c r="I19" s="154">
        <f>H19*E19</f>
        <v>39.56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153" t="s">
        <v>23</v>
      </c>
      <c r="O19" s="153" t="s">
        <v>23</v>
      </c>
      <c r="P19" s="153" t="s">
        <v>23</v>
      </c>
      <c r="R19" s="165"/>
    </row>
    <row r="20" spans="1:18" s="124" customFormat="1" ht="99.75" customHeight="1" x14ac:dyDescent="0.3">
      <c r="A20" s="155" t="s">
        <v>103</v>
      </c>
      <c r="B20" s="150" t="s">
        <v>104</v>
      </c>
      <c r="C20" s="118">
        <v>0.4</v>
      </c>
      <c r="D20" s="151" t="s">
        <v>81</v>
      </c>
      <c r="E20" s="152">
        <v>0.04</v>
      </c>
      <c r="F20" s="153" t="s">
        <v>118</v>
      </c>
      <c r="G20" s="153" t="s">
        <v>121</v>
      </c>
      <c r="H20" s="119">
        <v>989</v>
      </c>
      <c r="I20" s="154">
        <f>H20*E20</f>
        <v>39.56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153" t="s">
        <v>23</v>
      </c>
      <c r="O20" s="153" t="s">
        <v>23</v>
      </c>
      <c r="P20" s="153" t="s">
        <v>23</v>
      </c>
      <c r="R20" s="165"/>
    </row>
    <row r="21" spans="1:18" s="124" customFormat="1" ht="99.75" customHeight="1" x14ac:dyDescent="0.3">
      <c r="A21" s="155" t="s">
        <v>105</v>
      </c>
      <c r="B21" s="151" t="s">
        <v>106</v>
      </c>
      <c r="C21" s="118">
        <v>0.4</v>
      </c>
      <c r="D21" s="151" t="s">
        <v>81</v>
      </c>
      <c r="E21" s="152">
        <v>0.04</v>
      </c>
      <c r="F21" s="153" t="s">
        <v>118</v>
      </c>
      <c r="G21" s="153" t="s">
        <v>121</v>
      </c>
      <c r="H21" s="119">
        <v>989</v>
      </c>
      <c r="I21" s="154">
        <f>H21*E21</f>
        <v>39.56</v>
      </c>
      <c r="J21" s="153" t="s">
        <v>23</v>
      </c>
      <c r="K21" s="153" t="s">
        <v>23</v>
      </c>
      <c r="L21" s="153" t="s">
        <v>23</v>
      </c>
      <c r="M21" s="153" t="s">
        <v>23</v>
      </c>
      <c r="N21" s="153" t="s">
        <v>23</v>
      </c>
      <c r="O21" s="153" t="s">
        <v>23</v>
      </c>
      <c r="P21" s="153" t="s">
        <v>23</v>
      </c>
      <c r="R21" s="165"/>
    </row>
    <row r="22" spans="1:18" s="124" customFormat="1" ht="99.75" customHeight="1" x14ac:dyDescent="0.3">
      <c r="A22" s="155" t="s">
        <v>107</v>
      </c>
      <c r="B22" s="151" t="s">
        <v>108</v>
      </c>
      <c r="C22" s="118">
        <v>0.4</v>
      </c>
      <c r="D22" s="151" t="s">
        <v>81</v>
      </c>
      <c r="E22" s="152">
        <v>0.04</v>
      </c>
      <c r="F22" s="153" t="s">
        <v>118</v>
      </c>
      <c r="G22" s="153" t="s">
        <v>121</v>
      </c>
      <c r="H22" s="119">
        <v>989</v>
      </c>
      <c r="I22" s="154">
        <f>H22*E22</f>
        <v>39.56</v>
      </c>
      <c r="J22" s="153" t="s">
        <v>23</v>
      </c>
      <c r="K22" s="153" t="s">
        <v>23</v>
      </c>
      <c r="L22" s="153" t="s">
        <v>23</v>
      </c>
      <c r="M22" s="153" t="s">
        <v>23</v>
      </c>
      <c r="N22" s="153" t="s">
        <v>23</v>
      </c>
      <c r="O22" s="153" t="s">
        <v>23</v>
      </c>
      <c r="P22" s="153" t="s">
        <v>23</v>
      </c>
      <c r="R22" s="165"/>
    </row>
    <row r="23" spans="1:18" s="45" customFormat="1" ht="54" customHeight="1" x14ac:dyDescent="0.3">
      <c r="A23" s="156" t="s">
        <v>46</v>
      </c>
      <c r="B23" s="157" t="s">
        <v>58</v>
      </c>
      <c r="C23" s="118" t="s">
        <v>23</v>
      </c>
      <c r="D23" s="118" t="s">
        <v>23</v>
      </c>
      <c r="E23" s="153" t="s">
        <v>23</v>
      </c>
      <c r="F23" s="153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3" t="s">
        <v>23</v>
      </c>
      <c r="M23" s="153" t="s">
        <v>23</v>
      </c>
      <c r="N23" s="118" t="s">
        <v>23</v>
      </c>
      <c r="O23" s="118" t="s">
        <v>23</v>
      </c>
      <c r="P23" s="118" t="s">
        <v>23</v>
      </c>
    </row>
    <row r="24" spans="1:18" s="124" customFormat="1" ht="102.75" customHeight="1" x14ac:dyDescent="0.3">
      <c r="A24" s="158" t="s">
        <v>53</v>
      </c>
      <c r="B24" s="151" t="s">
        <v>109</v>
      </c>
      <c r="C24" s="118">
        <v>0.4</v>
      </c>
      <c r="D24" s="159" t="s">
        <v>110</v>
      </c>
      <c r="E24" s="118">
        <v>0.255</v>
      </c>
      <c r="F24" s="153" t="s">
        <v>120</v>
      </c>
      <c r="G24" s="153" t="s">
        <v>119</v>
      </c>
      <c r="H24" s="118">
        <v>1771</v>
      </c>
      <c r="I24" s="154">
        <f>H24*E24</f>
        <v>451.60500000000002</v>
      </c>
      <c r="J24" s="118" t="s">
        <v>23</v>
      </c>
      <c r="K24" s="118" t="s">
        <v>23</v>
      </c>
      <c r="L24" s="153" t="s">
        <v>23</v>
      </c>
      <c r="M24" s="153" t="s">
        <v>23</v>
      </c>
      <c r="N24" s="118" t="s">
        <v>23</v>
      </c>
      <c r="O24" s="118" t="s">
        <v>23</v>
      </c>
      <c r="P24" s="118" t="s">
        <v>23</v>
      </c>
    </row>
    <row r="25" spans="1:18" s="124" customFormat="1" ht="102.75" customHeight="1" x14ac:dyDescent="0.3">
      <c r="A25" s="158" t="s">
        <v>111</v>
      </c>
      <c r="B25" s="151" t="s">
        <v>112</v>
      </c>
      <c r="C25" s="118">
        <v>0.4</v>
      </c>
      <c r="D25" s="159" t="s">
        <v>113</v>
      </c>
      <c r="E25" s="118">
        <v>0.3</v>
      </c>
      <c r="F25" s="153" t="s">
        <v>120</v>
      </c>
      <c r="G25" s="153" t="s">
        <v>119</v>
      </c>
      <c r="H25" s="147">
        <v>1771</v>
      </c>
      <c r="I25" s="154">
        <f>(H25*E25)*4</f>
        <v>2125.1999999999998</v>
      </c>
      <c r="J25" s="118" t="s">
        <v>23</v>
      </c>
      <c r="K25" s="118" t="s">
        <v>23</v>
      </c>
      <c r="L25" s="153" t="s">
        <v>23</v>
      </c>
      <c r="M25" s="153" t="s">
        <v>23</v>
      </c>
      <c r="N25" s="118" t="s">
        <v>23</v>
      </c>
      <c r="O25" s="118" t="s">
        <v>23</v>
      </c>
      <c r="P25" s="118" t="s">
        <v>23</v>
      </c>
    </row>
    <row r="26" spans="1:18" s="124" customFormat="1" ht="102.75" customHeight="1" x14ac:dyDescent="0.3">
      <c r="A26" s="158" t="s">
        <v>114</v>
      </c>
      <c r="B26" s="151" t="s">
        <v>115</v>
      </c>
      <c r="C26" s="118">
        <v>0.4</v>
      </c>
      <c r="D26" s="159" t="s">
        <v>116</v>
      </c>
      <c r="E26" s="118">
        <v>3.5000000000000003E-2</v>
      </c>
      <c r="F26" s="153" t="s">
        <v>120</v>
      </c>
      <c r="G26" s="153" t="s">
        <v>119</v>
      </c>
      <c r="H26" s="147">
        <v>1771</v>
      </c>
      <c r="I26" s="154">
        <f>(H26*E26)*2</f>
        <v>123.97000000000001</v>
      </c>
      <c r="J26" s="118" t="s">
        <v>23</v>
      </c>
      <c r="K26" s="118" t="s">
        <v>23</v>
      </c>
      <c r="L26" s="153" t="s">
        <v>23</v>
      </c>
      <c r="M26" s="153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6" t="s">
        <v>47</v>
      </c>
      <c r="B27" s="157" t="s">
        <v>59</v>
      </c>
      <c r="C27" s="118" t="s">
        <v>23</v>
      </c>
      <c r="D27" s="118" t="s">
        <v>23</v>
      </c>
      <c r="E27" s="118" t="s">
        <v>23</v>
      </c>
      <c r="F27" s="153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3" t="s">
        <v>23</v>
      </c>
      <c r="N27" s="118" t="s">
        <v>23</v>
      </c>
      <c r="O27" s="118" t="s">
        <v>23</v>
      </c>
      <c r="P27" s="118" t="s">
        <v>23</v>
      </c>
    </row>
    <row r="28" spans="1:18" s="124" customFormat="1" ht="155.25" customHeight="1" x14ac:dyDescent="0.3">
      <c r="A28" s="125" t="s">
        <v>54</v>
      </c>
      <c r="B28" s="160" t="s">
        <v>117</v>
      </c>
      <c r="C28" s="118">
        <v>0.4</v>
      </c>
      <c r="D28" s="118" t="s">
        <v>23</v>
      </c>
      <c r="E28" s="118">
        <v>2.7160000000000002</v>
      </c>
      <c r="F28" s="153" t="s">
        <v>120</v>
      </c>
      <c r="G28" s="118" t="s">
        <v>45</v>
      </c>
      <c r="H28" s="118">
        <v>611</v>
      </c>
      <c r="I28" s="154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4" customFormat="1" ht="57.75" customHeight="1" x14ac:dyDescent="0.3">
      <c r="A29" s="125" t="s">
        <v>29</v>
      </c>
      <c r="B29" s="126" t="s">
        <v>65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5"/>
      <c r="B30" s="161" t="s">
        <v>66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2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7" t="s">
        <v>23</v>
      </c>
    </row>
    <row r="31" spans="1:18" s="51" customFormat="1" x14ac:dyDescent="0.3">
      <c r="A31" s="234"/>
      <c r="B31" s="234"/>
      <c r="C31" s="234"/>
      <c r="D31" s="234"/>
      <c r="E31" s="234"/>
      <c r="F31" s="234"/>
      <c r="G31" s="234"/>
      <c r="H31" s="42"/>
      <c r="I31" s="40"/>
      <c r="O31" s="163"/>
      <c r="P31" s="164"/>
    </row>
    <row r="32" spans="1:18" s="51" customFormat="1" x14ac:dyDescent="0.3">
      <c r="A32" s="235"/>
      <c r="B32" s="235"/>
      <c r="C32" s="235"/>
      <c r="D32" s="235"/>
      <c r="E32" s="235"/>
      <c r="F32" s="235"/>
      <c r="G32" s="235"/>
      <c r="H32" s="145"/>
      <c r="I32" s="40"/>
    </row>
    <row r="33" spans="1:16" s="51" customFormat="1" x14ac:dyDescent="0.3">
      <c r="A33" s="236"/>
      <c r="B33" s="237"/>
      <c r="C33" s="237"/>
      <c r="D33" s="237"/>
      <c r="E33" s="237"/>
      <c r="F33" s="237"/>
      <c r="G33" s="237"/>
      <c r="H33" s="145"/>
      <c r="I33" s="40"/>
    </row>
    <row r="34" spans="1:16" x14ac:dyDescent="0.3">
      <c r="A34" s="236"/>
      <c r="B34" s="238"/>
      <c r="C34" s="238"/>
      <c r="D34" s="238"/>
      <c r="E34" s="238"/>
      <c r="F34" s="238"/>
      <c r="G34" s="238"/>
    </row>
    <row r="35" spans="1:16" x14ac:dyDescent="0.3">
      <c r="A35" s="225"/>
      <c r="B35" s="225"/>
      <c r="C35" s="225"/>
      <c r="D35" s="225"/>
      <c r="E35" s="225"/>
      <c r="F35" s="225"/>
      <c r="G35" s="225"/>
    </row>
    <row r="36" spans="1:16" s="48" customFormat="1" x14ac:dyDescent="0.3">
      <c r="A36" s="46"/>
      <c r="B36" s="42"/>
      <c r="D36" s="47"/>
      <c r="G36" s="144"/>
      <c r="H36" s="144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4"/>
      <c r="H40" s="144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K13" sqref="K13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41" t="s">
        <v>25</v>
      </c>
      <c r="B2" s="241"/>
      <c r="C2" s="241"/>
      <c r="D2" s="241"/>
      <c r="E2" s="241"/>
      <c r="F2" s="241"/>
      <c r="G2" s="241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42" t="s">
        <v>10</v>
      </c>
      <c r="D3" s="242"/>
      <c r="E3" s="243" t="s">
        <v>11</v>
      </c>
      <c r="F3" s="243"/>
      <c r="G3" s="243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44">
        <v>3</v>
      </c>
      <c r="D4" s="245"/>
      <c r="E4" s="246">
        <v>4</v>
      </c>
      <c r="F4" s="247"/>
      <c r="G4" s="248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39">
        <f>т3!I14</f>
        <v>11428.4</v>
      </c>
      <c r="D5" s="239"/>
      <c r="E5" s="240" t="s">
        <v>23</v>
      </c>
      <c r="F5" s="240"/>
      <c r="G5" s="240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39">
        <f>C5*0.2</f>
        <v>2285.6799999999998</v>
      </c>
      <c r="D6" s="239"/>
      <c r="E6" s="240" t="s">
        <v>23</v>
      </c>
      <c r="F6" s="240"/>
      <c r="G6" s="240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39">
        <f>SUM(C5:D6)</f>
        <v>13714.08</v>
      </c>
      <c r="D7" s="239"/>
      <c r="E7" s="240" t="s">
        <v>23</v>
      </c>
      <c r="F7" s="240"/>
      <c r="G7" s="240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40" t="s">
        <v>23</v>
      </c>
      <c r="D8" s="240"/>
      <c r="E8" s="240" t="s">
        <v>23</v>
      </c>
      <c r="F8" s="240"/>
      <c r="G8" s="240"/>
      <c r="H8" s="62"/>
      <c r="I8" s="249"/>
      <c r="J8" s="249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40" t="s">
        <v>23</v>
      </c>
      <c r="D9" s="240"/>
      <c r="E9" s="240" t="s">
        <v>23</v>
      </c>
      <c r="F9" s="240"/>
      <c r="G9" s="240"/>
      <c r="H9" s="250"/>
      <c r="I9" s="249"/>
      <c r="J9" s="249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40" t="s">
        <v>23</v>
      </c>
      <c r="D10" s="240"/>
      <c r="E10" s="240" t="s">
        <v>23</v>
      </c>
      <c r="F10" s="240"/>
      <c r="G10" s="240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39">
        <f>C7</f>
        <v>13714.08</v>
      </c>
      <c r="D11" s="239"/>
      <c r="E11" s="240" t="s">
        <v>23</v>
      </c>
      <c r="F11" s="240"/>
      <c r="G11" s="240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71</v>
      </c>
      <c r="C12" s="251" t="s">
        <v>23</v>
      </c>
      <c r="D12" s="252"/>
      <c r="E12" s="253" t="s">
        <v>23</v>
      </c>
      <c r="F12" s="254"/>
      <c r="G12" s="255"/>
      <c r="H12" s="42"/>
      <c r="I12" s="42"/>
    </row>
    <row r="13" spans="1:17" ht="16.8" x14ac:dyDescent="0.3">
      <c r="A13" s="58" t="s">
        <v>37</v>
      </c>
      <c r="B13" s="65" t="s">
        <v>72</v>
      </c>
      <c r="C13" s="251" t="s">
        <v>23</v>
      </c>
      <c r="D13" s="252"/>
      <c r="E13" s="256" t="s">
        <v>23</v>
      </c>
      <c r="F13" s="254"/>
      <c r="G13" s="255"/>
      <c r="H13" s="42"/>
      <c r="I13" s="42"/>
    </row>
    <row r="14" spans="1:17" ht="16.8" x14ac:dyDescent="0.3">
      <c r="A14" s="58" t="s">
        <v>38</v>
      </c>
      <c r="B14" s="65" t="s">
        <v>73</v>
      </c>
      <c r="C14" s="251">
        <f>C11</f>
        <v>13714.08</v>
      </c>
      <c r="D14" s="252"/>
      <c r="E14" s="257" t="str">
        <f>E7</f>
        <v>нд</v>
      </c>
      <c r="F14" s="254"/>
      <c r="G14" s="255"/>
      <c r="H14" s="42"/>
      <c r="I14" s="42"/>
    </row>
    <row r="15" spans="1:17" ht="16.8" x14ac:dyDescent="0.3">
      <c r="A15" s="58" t="s">
        <v>74</v>
      </c>
      <c r="B15" s="65" t="s">
        <v>75</v>
      </c>
      <c r="C15" s="261" t="s">
        <v>23</v>
      </c>
      <c r="D15" s="262"/>
      <c r="E15" s="257" t="str">
        <f>E8</f>
        <v>нд</v>
      </c>
      <c r="F15" s="254"/>
      <c r="G15" s="255"/>
      <c r="H15" s="42"/>
      <c r="I15" s="42"/>
    </row>
    <row r="16" spans="1:17" x14ac:dyDescent="0.3">
      <c r="A16" s="66"/>
      <c r="B16" s="132"/>
      <c r="C16" s="133"/>
      <c r="D16" s="133"/>
      <c r="E16" s="135"/>
      <c r="F16" s="134"/>
      <c r="G16" s="134"/>
      <c r="H16" s="42"/>
      <c r="I16" s="42"/>
    </row>
    <row r="17" spans="1:9" x14ac:dyDescent="0.3">
      <c r="A17" s="66"/>
      <c r="B17" s="67"/>
      <c r="C17" s="258"/>
      <c r="D17" s="258"/>
      <c r="E17" s="259"/>
      <c r="F17" s="259"/>
      <c r="G17" s="259"/>
    </row>
    <row r="18" spans="1:9" ht="16.8" x14ac:dyDescent="0.3">
      <c r="A18" s="260" t="s">
        <v>39</v>
      </c>
      <c r="B18" s="260"/>
      <c r="C18" s="260"/>
      <c r="D18" s="260"/>
      <c r="E18" s="260"/>
      <c r="F18" s="260"/>
      <c r="G18" s="260"/>
    </row>
    <row r="19" spans="1:9" ht="36" customHeight="1" x14ac:dyDescent="0.3">
      <c r="A19" s="234" t="s">
        <v>40</v>
      </c>
      <c r="B19" s="234"/>
      <c r="C19" s="234"/>
      <c r="D19" s="234"/>
      <c r="E19" s="234"/>
      <c r="F19" s="234"/>
      <c r="G19" s="234"/>
    </row>
    <row r="20" spans="1:9" x14ac:dyDescent="0.3">
      <c r="A20" s="234" t="s">
        <v>41</v>
      </c>
      <c r="B20" s="234"/>
      <c r="C20" s="234"/>
      <c r="D20" s="234"/>
      <c r="E20" s="234"/>
      <c r="F20" s="234"/>
      <c r="G20" s="234"/>
      <c r="H20" s="49" t="s">
        <v>32</v>
      </c>
    </row>
    <row r="21" spans="1:9" s="51" customFormat="1" ht="69.75" customHeight="1" x14ac:dyDescent="0.3">
      <c r="A21" s="234" t="s">
        <v>42</v>
      </c>
      <c r="B21" s="234"/>
      <c r="C21" s="234"/>
      <c r="D21" s="234"/>
      <c r="E21" s="234"/>
      <c r="F21" s="234"/>
      <c r="G21" s="234"/>
      <c r="H21" s="39"/>
      <c r="I21" s="40"/>
    </row>
    <row r="22" spans="1:9" s="51" customFormat="1" ht="18.75" customHeight="1" x14ac:dyDescent="0.3">
      <c r="A22" s="234"/>
      <c r="B22" s="234"/>
      <c r="C22" s="234"/>
      <c r="D22" s="234"/>
      <c r="E22" s="234"/>
      <c r="F22" s="234"/>
      <c r="G22" s="234"/>
      <c r="H22" s="39"/>
      <c r="I22" s="40"/>
    </row>
    <row r="23" spans="1:9" s="51" customFormat="1" ht="41.25" customHeight="1" x14ac:dyDescent="0.3">
      <c r="A23" s="234"/>
      <c r="B23" s="234"/>
      <c r="C23" s="234"/>
      <c r="D23" s="234"/>
      <c r="E23" s="234"/>
      <c r="F23" s="234"/>
      <c r="G23" s="234"/>
      <c r="H23" s="39"/>
      <c r="I23" s="40"/>
    </row>
    <row r="24" spans="1:9" s="51" customFormat="1" ht="38.25" customHeight="1" x14ac:dyDescent="0.3">
      <c r="A24" s="234"/>
      <c r="B24" s="234"/>
      <c r="C24" s="234"/>
      <c r="D24" s="234"/>
      <c r="E24" s="234"/>
      <c r="F24" s="234"/>
      <c r="G24" s="234"/>
      <c r="H24" s="42"/>
      <c r="I24" s="40"/>
    </row>
    <row r="25" spans="1:9" s="51" customFormat="1" ht="18.75" customHeight="1" x14ac:dyDescent="0.3">
      <c r="A25" s="235"/>
      <c r="B25" s="235"/>
      <c r="C25" s="235"/>
      <c r="D25" s="235"/>
      <c r="E25" s="235"/>
      <c r="F25" s="235"/>
      <c r="G25" s="235"/>
      <c r="H25" s="39"/>
      <c r="I25" s="40"/>
    </row>
    <row r="26" spans="1:9" s="51" customFormat="1" ht="217.5" customHeight="1" x14ac:dyDescent="0.3">
      <c r="A26" s="236"/>
      <c r="B26" s="237"/>
      <c r="C26" s="237"/>
      <c r="D26" s="237"/>
      <c r="E26" s="237"/>
      <c r="F26" s="237"/>
      <c r="G26" s="237"/>
      <c r="H26" s="39"/>
      <c r="I26" s="40"/>
    </row>
    <row r="27" spans="1:9" ht="53.25" customHeight="1" x14ac:dyDescent="0.3">
      <c r="A27" s="236"/>
      <c r="B27" s="238"/>
      <c r="C27" s="238"/>
      <c r="D27" s="238"/>
      <c r="E27" s="238"/>
      <c r="F27" s="238"/>
      <c r="G27" s="238"/>
    </row>
    <row r="28" spans="1:9" x14ac:dyDescent="0.3">
      <c r="A28" s="225"/>
      <c r="B28" s="225"/>
      <c r="C28" s="225"/>
      <c r="D28" s="225"/>
      <c r="E28" s="225"/>
      <c r="F28" s="225"/>
      <c r="G28" s="225"/>
    </row>
    <row r="29" spans="1:9" x14ac:dyDescent="0.3">
      <c r="B29" s="42"/>
    </row>
    <row r="33" spans="2:2" x14ac:dyDescent="0.3">
      <c r="B33" s="42"/>
    </row>
  </sheetData>
  <mergeCells count="42"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  <mergeCell ref="A19:G19"/>
    <mergeCell ref="C14:D14"/>
    <mergeCell ref="E14:G14"/>
    <mergeCell ref="C17:D17"/>
    <mergeCell ref="E17:G17"/>
    <mergeCell ref="A18:G18"/>
    <mergeCell ref="C15:D15"/>
    <mergeCell ref="E15:G15"/>
    <mergeCell ref="C11:D11"/>
    <mergeCell ref="E11:G11"/>
    <mergeCell ref="C12:D12"/>
    <mergeCell ref="E12:G12"/>
    <mergeCell ref="C13:D13"/>
    <mergeCell ref="E13:G13"/>
    <mergeCell ref="I8:J8"/>
    <mergeCell ref="C9:D9"/>
    <mergeCell ref="E9:G9"/>
    <mergeCell ref="H9:J9"/>
    <mergeCell ref="C10:D10"/>
    <mergeCell ref="E10:G10"/>
    <mergeCell ref="C6:D6"/>
    <mergeCell ref="E6:G6"/>
    <mergeCell ref="C7:D7"/>
    <mergeCell ref="E7:G7"/>
    <mergeCell ref="C8:D8"/>
    <mergeCell ref="E8:G8"/>
    <mergeCell ref="C5:D5"/>
    <mergeCell ref="E5:G5"/>
    <mergeCell ref="A2:G2"/>
    <mergeCell ref="C3:D3"/>
    <mergeCell ref="E3:G3"/>
    <mergeCell ref="C4:D4"/>
    <mergeCell ref="E4:G4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2021-06-10T13:41:39Z</dcterms:modified>
</cp:coreProperties>
</file>